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3761A838-C04D-4547-B8F8-6DDBCE758E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10" i="1"/>
  <c r="F15" i="1"/>
  <c r="E15" i="1"/>
  <c r="D15" i="1"/>
  <c r="C15" i="1"/>
  <c r="E10" i="1"/>
  <c r="D10" i="1"/>
  <c r="C10" i="1"/>
  <c r="E5" i="1"/>
  <c r="E18" i="1" s="1"/>
  <c r="E20" i="1" s="1"/>
  <c r="E23" i="1" s="1"/>
  <c r="E25" i="1" s="1"/>
  <c r="D5" i="1"/>
  <c r="D18" i="1" s="1"/>
  <c r="D20" i="1" s="1"/>
  <c r="D23" i="1" s="1"/>
  <c r="D25" i="1" s="1"/>
  <c r="C5" i="1"/>
  <c r="C18" i="1" s="1"/>
  <c r="C20" i="1" s="1"/>
  <c r="C23" i="1" s="1"/>
  <c r="C25" i="1" s="1"/>
  <c r="F18" i="1" l="1"/>
  <c r="F20" i="1" s="1"/>
  <c r="F23" i="1" s="1"/>
  <c r="F25" i="1" s="1"/>
</calcChain>
</file>

<file path=xl/sharedStrings.xml><?xml version="1.0" encoding="utf-8"?>
<sst xmlns="http://schemas.openxmlformats.org/spreadsheetml/2006/main" count="22" uniqueCount="22">
  <si>
    <t>EVOLUÇÃO ECONÓMICA</t>
  </si>
  <si>
    <t>Total Proveitos Operacionais</t>
  </si>
  <si>
    <t>Vendas e serviços prestados</t>
  </si>
  <si>
    <t>Subsídios, doações e legados (à exploração)</t>
  </si>
  <si>
    <t>Trabalhos para a própria entidade</t>
  </si>
  <si>
    <t>Outros rendimentos operacionais</t>
  </si>
  <si>
    <t>Total Custos Operacionais</t>
  </si>
  <si>
    <t>Custo das Mercadorias e Materiais Consumidos</t>
  </si>
  <si>
    <t>Fornecimentos e Serviços Externos</t>
  </si>
  <si>
    <t>Gastos com Pessoal</t>
  </si>
  <si>
    <t>Outros custos operacionais</t>
  </si>
  <si>
    <t>Resultados Extraordinários</t>
  </si>
  <si>
    <t>Outros rendimentos e ganhos extraordinários</t>
  </si>
  <si>
    <t>Outros custos e perdas extraordinárias</t>
  </si>
  <si>
    <t>Resultado antes de depreciações e impostos</t>
  </si>
  <si>
    <t>Depreciações e Amortizações</t>
  </si>
  <si>
    <t>Resultado Operacional</t>
  </si>
  <si>
    <t>Juros e rendimentos similares obtidos</t>
  </si>
  <si>
    <t>Juros e rendimentos similares suportados</t>
  </si>
  <si>
    <t>Resultado antes de impostos</t>
  </si>
  <si>
    <t>Impostos sobre o rendimento</t>
  </si>
  <si>
    <t>Resultado Líquido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</si>
</sst>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44" fontId="0" fillId="0" borderId="0" xfId="1" applyFont="1"/>
    <xf numFmtId="44" fontId="0" fillId="2" borderId="0" xfId="1" applyFont="1" applyFill="1"/>
    <xf numFmtId="44" fontId="0" fillId="2" borderId="0" xfId="0" applyNumberFormat="1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25"/>
  <sheetViews>
    <sheetView tabSelected="1" workbookViewId="0">
      <selection activeCell="F12" sqref="F12"/>
    </sheetView>
  </sheetViews>
  <sheetFormatPr defaultRowHeight="15" x14ac:dyDescent="0.25"/>
  <cols>
    <col min="2" max="2" width="42" customWidth="1"/>
    <col min="3" max="5" width="14.42578125" bestFit="1" customWidth="1"/>
    <col min="6" max="6" width="14.5703125" customWidth="1"/>
  </cols>
  <sheetData>
    <row r="3" spans="2:6" x14ac:dyDescent="0.25">
      <c r="B3" s="1" t="s">
        <v>0</v>
      </c>
    </row>
    <row r="4" spans="2:6" x14ac:dyDescent="0.25">
      <c r="B4" s="2"/>
      <c r="C4" s="3">
        <v>2020</v>
      </c>
      <c r="D4" s="3">
        <v>2021</v>
      </c>
      <c r="E4" s="3">
        <v>2022</v>
      </c>
      <c r="F4" s="3">
        <v>2023</v>
      </c>
    </row>
    <row r="5" spans="2:6" x14ac:dyDescent="0.25">
      <c r="B5" s="4" t="s">
        <v>1</v>
      </c>
      <c r="C5" s="8">
        <f>C6+C7</f>
        <v>1268818.68</v>
      </c>
      <c r="D5" s="8">
        <f>D6+D7</f>
        <v>1470781.69</v>
      </c>
      <c r="E5" s="8">
        <f>E6+E7</f>
        <v>1579008.05</v>
      </c>
      <c r="F5" s="8">
        <f>F6+F7</f>
        <v>1674499.91</v>
      </c>
    </row>
    <row r="6" spans="2:6" x14ac:dyDescent="0.25">
      <c r="B6" t="s">
        <v>2</v>
      </c>
      <c r="C6" s="6">
        <v>57384.03</v>
      </c>
      <c r="D6" s="6">
        <v>65245.04</v>
      </c>
      <c r="E6" s="6">
        <v>56738.19</v>
      </c>
      <c r="F6" s="6">
        <v>77230.509999999995</v>
      </c>
    </row>
    <row r="7" spans="2:6" x14ac:dyDescent="0.25">
      <c r="B7" t="s">
        <v>3</v>
      </c>
      <c r="C7" s="6">
        <v>1211434.6499999999</v>
      </c>
      <c r="D7" s="6">
        <v>1405536.65</v>
      </c>
      <c r="E7" s="6">
        <v>1522269.86</v>
      </c>
      <c r="F7" s="6">
        <v>1597269.4</v>
      </c>
    </row>
    <row r="8" spans="2:6" x14ac:dyDescent="0.25">
      <c r="B8" t="s">
        <v>4</v>
      </c>
      <c r="C8" s="6">
        <v>0</v>
      </c>
      <c r="D8" s="6">
        <v>0</v>
      </c>
      <c r="E8" s="6">
        <v>0</v>
      </c>
      <c r="F8" s="6">
        <v>0</v>
      </c>
    </row>
    <row r="9" spans="2:6" x14ac:dyDescent="0.25">
      <c r="B9" t="s">
        <v>5</v>
      </c>
      <c r="C9" s="6">
        <v>0</v>
      </c>
      <c r="D9" s="6">
        <v>0</v>
      </c>
      <c r="E9" s="6">
        <v>0</v>
      </c>
      <c r="F9" s="6">
        <v>0</v>
      </c>
    </row>
    <row r="10" spans="2:6" x14ac:dyDescent="0.25">
      <c r="B10" s="4" t="s">
        <v>6</v>
      </c>
      <c r="C10" s="7">
        <f>C11+C12+C13</f>
        <v>1517933.03</v>
      </c>
      <c r="D10" s="7">
        <f>D11+D12+D13</f>
        <v>1628235.58</v>
      </c>
      <c r="E10" s="7">
        <f>E11+E12+E13</f>
        <v>1551859.8399999999</v>
      </c>
      <c r="F10" s="7">
        <f>F11+F12+F13</f>
        <v>1679427.3900000001</v>
      </c>
    </row>
    <row r="11" spans="2:6" x14ac:dyDescent="0.25">
      <c r="B11" t="s">
        <v>7</v>
      </c>
      <c r="C11" s="6">
        <v>86678.81</v>
      </c>
      <c r="D11" s="6">
        <v>58631.9</v>
      </c>
      <c r="E11" s="6">
        <v>58278.5</v>
      </c>
      <c r="F11" s="6">
        <v>70035.820000000007</v>
      </c>
    </row>
    <row r="12" spans="2:6" x14ac:dyDescent="0.25">
      <c r="B12" t="s">
        <v>8</v>
      </c>
      <c r="C12" s="6">
        <v>317816.64</v>
      </c>
      <c r="D12" s="6">
        <v>388685.62</v>
      </c>
      <c r="E12" s="6">
        <v>274790.94</v>
      </c>
      <c r="F12" s="6">
        <v>273005.06</v>
      </c>
    </row>
    <row r="13" spans="2:6" x14ac:dyDescent="0.25">
      <c r="B13" t="s">
        <v>9</v>
      </c>
      <c r="C13" s="6">
        <v>1113437.58</v>
      </c>
      <c r="D13" s="6">
        <v>1180918.06</v>
      </c>
      <c r="E13" s="6">
        <v>1218790.3999999999</v>
      </c>
      <c r="F13" s="6">
        <v>1336386.51</v>
      </c>
    </row>
    <row r="14" spans="2:6" x14ac:dyDescent="0.25">
      <c r="B14" t="s">
        <v>10</v>
      </c>
      <c r="C14" s="6">
        <v>0</v>
      </c>
      <c r="D14" s="6">
        <v>0</v>
      </c>
      <c r="E14" s="6">
        <v>0</v>
      </c>
      <c r="F14" s="6">
        <v>0</v>
      </c>
    </row>
    <row r="15" spans="2:6" x14ac:dyDescent="0.25">
      <c r="B15" s="4" t="s">
        <v>11</v>
      </c>
      <c r="C15" s="7">
        <f>C16-C17</f>
        <v>338848.68</v>
      </c>
      <c r="D15" s="7">
        <f>D16-D17</f>
        <v>255783.89</v>
      </c>
      <c r="E15" s="7">
        <f>E16-E17</f>
        <v>109838.53</v>
      </c>
      <c r="F15" s="7">
        <f>F16-F17</f>
        <v>110024.93000000001</v>
      </c>
    </row>
    <row r="16" spans="2:6" x14ac:dyDescent="0.25">
      <c r="B16" t="s">
        <v>12</v>
      </c>
      <c r="C16" s="6">
        <v>462349.24</v>
      </c>
      <c r="D16" s="6">
        <v>369041.63</v>
      </c>
      <c r="E16" s="6">
        <v>209460.63</v>
      </c>
      <c r="F16" s="6">
        <v>222206.89</v>
      </c>
    </row>
    <row r="17" spans="2:6" x14ac:dyDescent="0.25">
      <c r="B17" t="s">
        <v>13</v>
      </c>
      <c r="C17" s="6">
        <v>123500.56</v>
      </c>
      <c r="D17" s="6">
        <v>113257.74</v>
      </c>
      <c r="E17" s="6">
        <v>99622.1</v>
      </c>
      <c r="F17" s="6">
        <v>112181.96</v>
      </c>
    </row>
    <row r="18" spans="2:6" x14ac:dyDescent="0.25">
      <c r="B18" s="4" t="s">
        <v>14</v>
      </c>
      <c r="C18" s="7">
        <f>C5-C10+C15</f>
        <v>89734.3299999999</v>
      </c>
      <c r="D18" s="7">
        <f>D5-D10+D15</f>
        <v>98329.999999999884</v>
      </c>
      <c r="E18" s="7">
        <f>E5-E10+E15</f>
        <v>136986.74000000019</v>
      </c>
      <c r="F18" s="7">
        <f>F5-F10+F15</f>
        <v>105097.44999999979</v>
      </c>
    </row>
    <row r="19" spans="2:6" x14ac:dyDescent="0.25">
      <c r="B19" t="s">
        <v>15</v>
      </c>
      <c r="C19" s="6">
        <v>51981.74</v>
      </c>
      <c r="D19" s="6">
        <v>50143.34</v>
      </c>
      <c r="E19" s="6">
        <v>43486.23</v>
      </c>
      <c r="F19" s="6">
        <v>44238.75</v>
      </c>
    </row>
    <row r="20" spans="2:6" x14ac:dyDescent="0.25">
      <c r="B20" s="4" t="s">
        <v>16</v>
      </c>
      <c r="C20" s="7">
        <f>C18-C19+C21-C22</f>
        <v>37793.849999999904</v>
      </c>
      <c r="D20" s="7">
        <f>D18-D19+D21-D22</f>
        <v>47186.239999999882</v>
      </c>
      <c r="E20" s="7">
        <f>E18-E19+E21-E22</f>
        <v>93311.950000000186</v>
      </c>
      <c r="F20" s="7">
        <f>F18-F19+F21-F22</f>
        <v>61041.28999999979</v>
      </c>
    </row>
    <row r="21" spans="2:6" x14ac:dyDescent="0.25">
      <c r="B21" t="s">
        <v>17</v>
      </c>
      <c r="C21" s="6">
        <v>49.43</v>
      </c>
      <c r="D21" s="6">
        <v>32.950000000000003</v>
      </c>
      <c r="E21" s="6">
        <v>19.77</v>
      </c>
      <c r="F21" s="6">
        <v>182.59</v>
      </c>
    </row>
    <row r="22" spans="2:6" x14ac:dyDescent="0.25">
      <c r="B22" t="s">
        <v>18</v>
      </c>
      <c r="C22" s="6">
        <v>8.17</v>
      </c>
      <c r="D22" s="6">
        <v>1033.3699999999999</v>
      </c>
      <c r="E22" s="6">
        <v>208.33</v>
      </c>
      <c r="F22" s="6">
        <v>0</v>
      </c>
    </row>
    <row r="23" spans="2:6" x14ac:dyDescent="0.25">
      <c r="B23" s="4" t="s">
        <v>19</v>
      </c>
      <c r="C23" s="7">
        <f>C20</f>
        <v>37793.849999999904</v>
      </c>
      <c r="D23" s="7">
        <f>D20</f>
        <v>47186.239999999882</v>
      </c>
      <c r="E23" s="7">
        <f>E20</f>
        <v>93311.950000000186</v>
      </c>
      <c r="F23" s="7">
        <f>F20</f>
        <v>61041.28999999979</v>
      </c>
    </row>
    <row r="24" spans="2:6" x14ac:dyDescent="0.25">
      <c r="B24" t="s">
        <v>20</v>
      </c>
      <c r="C24" s="6">
        <v>0</v>
      </c>
      <c r="D24" s="6">
        <v>0</v>
      </c>
      <c r="E24" s="6">
        <v>0</v>
      </c>
      <c r="F24" s="6"/>
    </row>
    <row r="25" spans="2:6" x14ac:dyDescent="0.25">
      <c r="B25" s="5" t="s">
        <v>21</v>
      </c>
      <c r="C25" s="7">
        <f>C23</f>
        <v>37793.849999999904</v>
      </c>
      <c r="D25" s="7">
        <f>D23</f>
        <v>47186.239999999882</v>
      </c>
      <c r="E25" s="7">
        <f>E23</f>
        <v>93311.950000000186</v>
      </c>
      <c r="F25" s="7">
        <f>F23</f>
        <v>61041.28999999979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 Morais</dc:creator>
  <cp:lastModifiedBy>Leandro Delgado</cp:lastModifiedBy>
  <cp:lastPrinted>2023-08-31T13:29:40Z</cp:lastPrinted>
  <dcterms:created xsi:type="dcterms:W3CDTF">2016-03-08T10:37:28Z</dcterms:created>
  <dcterms:modified xsi:type="dcterms:W3CDTF">2024-08-20T15:39:14Z</dcterms:modified>
</cp:coreProperties>
</file>